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385" windowHeight="10125"/>
  </bookViews>
  <sheets>
    <sheet name="Munka1" sheetId="1" r:id="rId1"/>
    <sheet name="Munka2" sheetId="2" r:id="rId2"/>
  </sheets>
  <definedNames>
    <definedName name="dátum">Munka2!$A$1:$A$2</definedName>
    <definedName name="ev">Munka2!$B$1:$B$79</definedName>
    <definedName name="Év" localSheetId="0">Munka2!$B$8</definedName>
    <definedName name="Év">Munka2!$B$1:$B$79</definedName>
    <definedName name="fokozat">Munka2!$K$1:$K$26</definedName>
    <definedName name="Hónap">Munka2!$C$1:$C$12</definedName>
    <definedName name="IgenNem" comment="Válasszon a legördülő lsitából!" localSheetId="0">Munka2!$G$1:$G$2</definedName>
    <definedName name="Kivárásiidő">Munka2!$M$1:$M$2</definedName>
    <definedName name="Nap">Munka2!$D$1:$D$31</definedName>
    <definedName name="Óra">Munka2!$E$1:$E$24</definedName>
    <definedName name="Övfokozat" localSheetId="0">Munka2!$K$1:$K$24</definedName>
    <definedName name="övfokozat">Munka2!$K$1:$K$26</definedName>
    <definedName name="ÖVfokozatok" localSheetId="0">Munka2!$K$1:$K$24</definedName>
    <definedName name="Perc">Munka2!$F$1:$F$59</definedName>
    <definedName name="regisztációsdíj" localSheetId="0">Munka2!$I$1:$I$8</definedName>
    <definedName name="Regisztrációsdíj" localSheetId="0">Munka2!$I$1:$I$8</definedName>
    <definedName name="Regisztrációsdíj">Munka2!$I$1:$I$8</definedName>
    <definedName name="Születésidátum" comment="Válasszon a legördülő listából!" localSheetId="0">Munka2!#REF!</definedName>
    <definedName name="Születésidátum" comment="Válassza ki a megfelelő dátumot a listából!">Munka2!#REF!</definedName>
    <definedName name="X">Munka2!$O$2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R17" i="2"/>
  <c r="R16" i="2"/>
  <c r="R15" i="2"/>
  <c r="R14" i="2"/>
  <c r="R13" i="2"/>
  <c r="R12" i="2"/>
  <c r="R11" i="2"/>
  <c r="R6" i="2"/>
  <c r="R7" i="2"/>
  <c r="R8" i="2"/>
  <c r="R9" i="2"/>
  <c r="R5" i="2"/>
  <c r="R4" i="2"/>
  <c r="R3" i="2"/>
  <c r="R2" i="2"/>
  <c r="Q3" i="2"/>
  <c r="Q4" i="2"/>
  <c r="Q5" i="2"/>
  <c r="N28" i="1" s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" i="2"/>
  <c r="P37" i="1"/>
  <c r="N32" i="1" l="1"/>
  <c r="N20" i="1"/>
  <c r="N35" i="1"/>
  <c r="N31" i="1"/>
  <c r="N27" i="1"/>
  <c r="N23" i="1"/>
  <c r="N19" i="1"/>
  <c r="N36" i="1"/>
  <c r="N24" i="1"/>
  <c r="N34" i="1"/>
  <c r="N30" i="1"/>
  <c r="N26" i="1"/>
  <c r="N22" i="1"/>
  <c r="N18" i="1"/>
  <c r="N17" i="1"/>
  <c r="N33" i="1"/>
  <c r="N29" i="1"/>
  <c r="N25" i="1"/>
  <c r="N21" i="1"/>
  <c r="O37" i="1"/>
  <c r="N37" i="1" l="1"/>
</calcChain>
</file>

<file path=xl/sharedStrings.xml><?xml version="1.0" encoding="utf-8"?>
<sst xmlns="http://schemas.openxmlformats.org/spreadsheetml/2006/main" count="98" uniqueCount="71">
  <si>
    <t>SZÁMLÁZÁSI NÉV ÉS CÍM:</t>
  </si>
  <si>
    <t>Ssz.</t>
  </si>
  <si>
    <t>Születési dátum</t>
  </si>
  <si>
    <t xml:space="preserve">E-MAIL: </t>
  </si>
  <si>
    <t>ADÓSZÁM:</t>
  </si>
  <si>
    <t xml:space="preserve">TELEFON: </t>
  </si>
  <si>
    <t>VIZSGÁZTATÓI FOKOZATA:</t>
  </si>
  <si>
    <t>Jelenlegi fokozata</t>
  </si>
  <si>
    <t>Igen</t>
  </si>
  <si>
    <t>Nem</t>
  </si>
  <si>
    <t>ÖSSZESEN:</t>
  </si>
  <si>
    <t>ÖVFOKOZATA:</t>
  </si>
  <si>
    <t>gyerek A</t>
  </si>
  <si>
    <t>gyerek B</t>
  </si>
  <si>
    <t>Új tag bejelentése:</t>
  </si>
  <si>
    <t>Kivárási idő</t>
  </si>
  <si>
    <t>Normál</t>
  </si>
  <si>
    <t>Kétszeres</t>
  </si>
  <si>
    <t>X</t>
  </si>
  <si>
    <t>JKA00</t>
  </si>
  <si>
    <t>KLUBVEZETŐ NEVE:</t>
  </si>
  <si>
    <t>Év</t>
  </si>
  <si>
    <t>Hónap</t>
  </si>
  <si>
    <t>Nap</t>
  </si>
  <si>
    <t>Óra</t>
  </si>
  <si>
    <t>Perc</t>
  </si>
  <si>
    <r>
      <t xml:space="preserve">Igényelt </t>
    </r>
    <r>
      <rPr>
        <b/>
        <sz val="11"/>
        <color theme="1"/>
        <rFont val="Calibri"/>
        <family val="2"/>
        <charset val="238"/>
        <scheme val="minor"/>
      </rPr>
      <t>Kyu</t>
    </r>
    <r>
      <rPr>
        <sz val="11"/>
        <color theme="1"/>
        <rFont val="Calibri"/>
        <family val="2"/>
        <scheme val="minor"/>
      </rPr>
      <t xml:space="preserve"> diplomák száma:</t>
    </r>
  </si>
  <si>
    <r>
      <t xml:space="preserve">Igényelt </t>
    </r>
    <r>
      <rPr>
        <b/>
        <sz val="11"/>
        <color theme="1"/>
        <rFont val="Calibri"/>
        <family val="2"/>
        <charset val="238"/>
        <scheme val="minor"/>
      </rPr>
      <t>Budo Passok</t>
    </r>
    <r>
      <rPr>
        <sz val="11"/>
        <color theme="1"/>
        <rFont val="Calibri"/>
        <family val="2"/>
        <scheme val="minor"/>
      </rPr>
      <t xml:space="preserve"> száma:</t>
    </r>
  </si>
  <si>
    <t>Övvizsga előzetes bejelentése:</t>
  </si>
  <si>
    <t>Megszerzésének dátuma</t>
  </si>
  <si>
    <t>Új fokozat</t>
  </si>
  <si>
    <t>Új tag</t>
  </si>
  <si>
    <t>VIZSGÁZTATÓ(K) NEVE:</t>
  </si>
  <si>
    <t>Övvizsga jegyzőkönyv:</t>
  </si>
  <si>
    <t>LEGMAGASABB VIZSGAFOKOZAT:</t>
  </si>
  <si>
    <t>1. gyf.</t>
  </si>
  <si>
    <t>2. gyf.</t>
  </si>
  <si>
    <t>3. gyf.</t>
  </si>
  <si>
    <t>4. gyf.</t>
  </si>
  <si>
    <t>5. gyf.</t>
  </si>
  <si>
    <t>6. gyf.</t>
  </si>
  <si>
    <t>10. kyu</t>
  </si>
  <si>
    <t>9. kyu</t>
  </si>
  <si>
    <t>8. kyu</t>
  </si>
  <si>
    <t>7. kyu</t>
  </si>
  <si>
    <t>6. kyu</t>
  </si>
  <si>
    <t>5. kyu</t>
  </si>
  <si>
    <t>4. kyu</t>
  </si>
  <si>
    <t>3. kyu</t>
  </si>
  <si>
    <t>2. kyu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</si>
  <si>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</si>
  <si>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</si>
  <si>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</si>
  <si>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</si>
  <si>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</si>
  <si>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</si>
  <si>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</si>
  <si>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</si>
  <si>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>Budo Pass száma</t>
  </si>
  <si>
    <t>Fokozat</t>
  </si>
  <si>
    <t>dij</t>
  </si>
  <si>
    <t>-</t>
  </si>
  <si>
    <t>1. gy.dan</t>
  </si>
  <si>
    <t>VIZSGA HELYSZÍNE:</t>
  </si>
  <si>
    <t>VIZSGA IDŐPONTJA:</t>
  </si>
  <si>
    <t>RÉSZTVEVŐ EGYESÜLETEK:</t>
  </si>
  <si>
    <t>MAGYAR JKA KARATE SZÖVETSÉG TAG- ÉS ÖVVIZSGA BEJELENTÉS ÉS ÖVVIZSGA JEGYZŐKÖNYV</t>
  </si>
  <si>
    <t>Vizsgázó / Új tag neve</t>
  </si>
  <si>
    <t>Övvizsga reg. díj</t>
  </si>
  <si>
    <t>Tagsági reg. díj</t>
  </si>
  <si>
    <t>RENDEZŐ EGYESÜLET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</si>
</sst>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Ft&quot;"/>
    <numFmt numFmtId="165" formatCode="yyyy/\ m/\ d/;@"/>
    <numFmt numFmtId="166" formatCode="yyyy/mm/dd;@"/>
    <numFmt numFmtId="167" formatCode="#,##0\ [$Ft-40E]"/>
    <numFmt numFmtId="168" formatCode="#,##0\ [$Ft-40E];\-#,##0\ [$Ft-40E]"/>
    <numFmt numFmtId="169" formatCode="[&lt;=999999999]\(##\)\ ###\-##\-##;[&lt;=6999999999]0#\ \(##\)###\-##\-##;#\ \(##\)\ ###\-##\-##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name val="Cambria"/>
      <family val="1"/>
      <charset val="238"/>
      <scheme val="major"/>
    </font>
    <font>
      <i/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FFD1"/>
        <bgColor rgb="FFFFFFCC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0.249977111117893"/>
        <bgColor rgb="FFC0C0C0"/>
      </patternFill>
    </fill>
  </fills>
  <borders count="6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4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4" xfId="0" applyNumberFormat="1" applyBorder="1"/>
    <xf numFmtId="0" fontId="0" fillId="0" borderId="4" xfId="0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6" borderId="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0" fillId="2" borderId="45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165" fontId="0" fillId="2" borderId="28" xfId="0" applyNumberFormat="1" applyFont="1" applyFill="1" applyBorder="1" applyAlignment="1">
      <alignment horizontal="center" vertical="center" wrapText="1"/>
    </xf>
    <xf numFmtId="164" fontId="0" fillId="2" borderId="28" xfId="0" applyNumberForma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0" fillId="2" borderId="42" xfId="0" applyFont="1" applyFill="1" applyBorder="1" applyAlignment="1">
      <alignment vertical="center"/>
    </xf>
    <xf numFmtId="165" fontId="0" fillId="6" borderId="8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5" xfId="0" applyBorder="1"/>
    <xf numFmtId="167" fontId="0" fillId="0" borderId="0" xfId="0" applyNumberFormat="1"/>
    <xf numFmtId="0" fontId="3" fillId="0" borderId="4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49" fontId="1" fillId="4" borderId="15" xfId="0" applyNumberFormat="1" applyFont="1" applyFill="1" applyBorder="1" applyAlignment="1">
      <alignment horizontal="left" vertical="center"/>
    </xf>
    <xf numFmtId="49" fontId="1" fillId="4" borderId="16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65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0" fontId="7" fillId="2" borderId="6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49" fontId="0" fillId="2" borderId="31" xfId="0" applyNumberFormat="1" applyFont="1" applyFill="1" applyBorder="1" applyAlignment="1">
      <alignment horizontal="left" vertical="center"/>
    </xf>
    <xf numFmtId="49" fontId="0" fillId="2" borderId="32" xfId="0" applyNumberFormat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49" fontId="10" fillId="4" borderId="15" xfId="1" applyNumberFormat="1" applyFill="1" applyBorder="1" applyAlignment="1">
      <alignment horizontal="left" vertical="center"/>
    </xf>
    <xf numFmtId="49" fontId="0" fillId="4" borderId="15" xfId="0" applyNumberFormat="1" applyFont="1" applyFill="1" applyBorder="1" applyAlignment="1">
      <alignment horizontal="left" vertical="center"/>
    </xf>
    <xf numFmtId="49" fontId="0" fillId="4" borderId="18" xfId="0" applyNumberFormat="1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 vertical="center"/>
    </xf>
    <xf numFmtId="49" fontId="0" fillId="4" borderId="20" xfId="0" applyNumberFormat="1" applyFont="1" applyFill="1" applyBorder="1" applyAlignment="1">
      <alignment horizontal="left" vertical="center"/>
    </xf>
    <xf numFmtId="164" fontId="1" fillId="3" borderId="55" xfId="0" applyNumberFormat="1" applyFont="1" applyFill="1" applyBorder="1" applyAlignment="1">
      <alignment horizontal="center" vertical="center" wrapText="1"/>
    </xf>
    <xf numFmtId="164" fontId="1" fillId="3" borderId="49" xfId="0" applyNumberFormat="1" applyFont="1" applyFill="1" applyBorder="1" applyAlignment="1">
      <alignment horizontal="center" vertical="center" wrapText="1"/>
    </xf>
    <xf numFmtId="0" fontId="1" fillId="7" borderId="54" xfId="0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1" fillId="8" borderId="48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166" fontId="1" fillId="8" borderId="17" xfId="0" applyNumberFormat="1" applyFont="1" applyFill="1" applyBorder="1" applyAlignment="1">
      <alignment horizontal="center" vertical="center" wrapText="1"/>
    </xf>
    <xf numFmtId="166" fontId="1" fillId="8" borderId="45" xfId="0" applyNumberFormat="1" applyFont="1" applyFill="1" applyBorder="1" applyAlignment="1">
      <alignment horizontal="center" vertical="center" wrapText="1"/>
    </xf>
    <xf numFmtId="166" fontId="1" fillId="8" borderId="47" xfId="0" applyNumberFormat="1" applyFont="1" applyFill="1" applyBorder="1" applyAlignment="1">
      <alignment horizontal="center" vertical="center" wrapText="1"/>
    </xf>
    <xf numFmtId="166" fontId="1" fillId="8" borderId="44" xfId="0" applyNumberFormat="1" applyFont="1" applyFill="1" applyBorder="1" applyAlignment="1">
      <alignment horizontal="center" vertical="center" wrapText="1"/>
    </xf>
    <xf numFmtId="166" fontId="1" fillId="8" borderId="28" xfId="0" applyNumberFormat="1" applyFont="1" applyFill="1" applyBorder="1" applyAlignment="1">
      <alignment horizontal="center" vertical="center" wrapText="1"/>
    </xf>
    <xf numFmtId="166" fontId="1" fillId="8" borderId="53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169" fontId="0" fillId="4" borderId="22" xfId="0" applyNumberFormat="1" applyFont="1" applyFill="1" applyBorder="1" applyAlignment="1">
      <alignment horizontal="left" vertical="center"/>
    </xf>
    <xf numFmtId="169" fontId="0" fillId="4" borderId="25" xfId="0" applyNumberFormat="1" applyFont="1" applyFill="1" applyBorder="1" applyAlignment="1">
      <alignment horizontal="left" vertical="center"/>
    </xf>
    <xf numFmtId="49" fontId="10" fillId="2" borderId="15" xfId="1" applyNumberFormat="1" applyFill="1" applyBorder="1" applyAlignment="1">
      <alignment horizontal="left" vertical="center"/>
    </xf>
    <xf numFmtId="49" fontId="7" fillId="2" borderId="15" xfId="0" applyNumberFormat="1" applyFont="1" applyFill="1" applyBorder="1" applyAlignment="1">
      <alignment horizontal="left" vertical="center"/>
    </xf>
    <xf numFmtId="49" fontId="7" fillId="2" borderId="18" xfId="0" applyNumberFormat="1" applyFont="1" applyFill="1" applyBorder="1" applyAlignment="1">
      <alignment horizontal="left" vertical="center"/>
    </xf>
    <xf numFmtId="169" fontId="7" fillId="2" borderId="1" xfId="0" applyNumberFormat="1" applyFont="1" applyFill="1" applyBorder="1" applyAlignment="1">
      <alignment horizontal="left" vertical="center"/>
    </xf>
    <xf numFmtId="169" fontId="7" fillId="2" borderId="20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6" borderId="6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45" xfId="0" applyFont="1" applyFill="1" applyBorder="1" applyAlignment="1">
      <alignment horizontal="center" vertical="center" wrapText="1"/>
    </xf>
    <xf numFmtId="0" fontId="1" fillId="8" borderId="47" xfId="0" applyFont="1" applyFill="1" applyBorder="1" applyAlignment="1">
      <alignment horizontal="center" vertical="center" wrapText="1"/>
    </xf>
    <xf numFmtId="0" fontId="1" fillId="8" borderId="44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left" vertical="center" wrapText="1"/>
    </xf>
    <xf numFmtId="165" fontId="0" fillId="6" borderId="6" xfId="0" applyNumberFormat="1" applyFont="1" applyFill="1" applyBorder="1" applyAlignment="1">
      <alignment horizontal="center" vertical="center" wrapText="1"/>
    </xf>
    <xf numFmtId="165" fontId="0" fillId="6" borderId="8" xfId="0" applyNumberFormat="1" applyFont="1" applyFill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center" vertical="center"/>
    </xf>
    <xf numFmtId="168" fontId="0" fillId="2" borderId="37" xfId="0" applyNumberFormat="1" applyFont="1" applyFill="1" applyBorder="1" applyAlignment="1">
      <alignment horizontal="center" vertical="center"/>
    </xf>
    <xf numFmtId="168" fontId="0" fillId="2" borderId="59" xfId="0" applyNumberFormat="1" applyFont="1" applyFill="1" applyBorder="1" applyAlignment="1">
      <alignment horizontal="center" vertical="center"/>
    </xf>
    <xf numFmtId="168" fontId="0" fillId="2" borderId="60" xfId="0" applyNumberFormat="1" applyFont="1" applyFill="1" applyBorder="1" applyAlignment="1">
      <alignment horizontal="center" vertical="center"/>
    </xf>
    <xf numFmtId="168" fontId="0" fillId="2" borderId="61" xfId="0" applyNumberFormat="1" applyFont="1" applyFill="1" applyBorder="1" applyAlignment="1">
      <alignment horizontal="center" vertical="center"/>
    </xf>
    <xf numFmtId="168" fontId="0" fillId="2" borderId="62" xfId="0" applyNumberFormat="1" applyFont="1" applyFill="1" applyBorder="1" applyAlignment="1">
      <alignment horizontal="center" vertical="center"/>
    </xf>
    <xf numFmtId="168" fontId="0" fillId="2" borderId="63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167" fontId="0" fillId="2" borderId="42" xfId="0" applyNumberFormat="1" applyFont="1" applyFill="1" applyBorder="1" applyAlignment="1">
      <alignment horizontal="center" vertical="center"/>
    </xf>
    <xf numFmtId="167" fontId="0" fillId="2" borderId="8" xfId="0" applyNumberFormat="1" applyFont="1" applyFill="1" applyBorder="1" applyAlignment="1">
      <alignment horizontal="center" vertical="center"/>
    </xf>
    <xf numFmtId="167" fontId="0" fillId="2" borderId="4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center"/>
    </xf>
    <xf numFmtId="49" fontId="1" fillId="4" borderId="12" xfId="0" applyNumberFormat="1" applyFont="1" applyFill="1" applyBorder="1" applyAlignment="1">
      <alignment horizontal="left" vertical="center"/>
    </xf>
    <xf numFmtId="49" fontId="1" fillId="4" borderId="22" xfId="0" applyNumberFormat="1" applyFont="1" applyFill="1" applyBorder="1" applyAlignment="1">
      <alignment horizontal="left" vertical="center"/>
    </xf>
    <xf numFmtId="49" fontId="1" fillId="4" borderId="23" xfId="0" applyNumberFormat="1" applyFont="1" applyFill="1" applyBorder="1" applyAlignment="1">
      <alignment horizontal="left" vertical="center"/>
    </xf>
    <xf numFmtId="49" fontId="7" fillId="2" borderId="16" xfId="0" applyNumberFormat="1" applyFont="1" applyFill="1" applyBorder="1" applyAlignment="1">
      <alignment horizontal="left" vertical="center"/>
    </xf>
    <xf numFmtId="0" fontId="1" fillId="3" borderId="47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168" fontId="0" fillId="2" borderId="56" xfId="0" applyNumberFormat="1" applyFont="1" applyFill="1" applyBorder="1" applyAlignment="1">
      <alignment horizontal="center" vertical="center"/>
    </xf>
    <xf numFmtId="168" fontId="0" fillId="2" borderId="57" xfId="0" applyNumberFormat="1" applyFont="1" applyFill="1" applyBorder="1" applyAlignment="1">
      <alignment horizontal="center" vertical="center"/>
    </xf>
    <xf numFmtId="168" fontId="0" fillId="2" borderId="58" xfId="0" applyNumberFormat="1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Medium9"/>
  <colors>
    <mruColors>
      <color rgb="FFFFFFCC"/>
      <color rgb="FFFFFFD1"/>
      <color rgb="FFA1B913"/>
      <color rgb="FFFB21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16" workbookViewId="0">
      <selection activeCell="H17" sqref="H17"/>
    </sheetView>
  </sheetViews>
  <sheetFormatPr defaultRowHeight="15" x14ac:dyDescent="0.25"/>
  <cols>
    <col min="1" max="1" width="4.42578125" customWidth="1"/>
    <col min="2" max="2" width="20.7109375" customWidth="1"/>
    <col min="3" max="3" width="6.42578125" customWidth="1"/>
    <col min="4" max="5" width="4.85546875" customWidth="1"/>
    <col min="6" max="7" width="7.5703125" customWidth="1"/>
    <col min="8" max="8" width="9.42578125" customWidth="1"/>
    <col min="9" max="9" width="5.85546875" customWidth="1"/>
    <col min="10" max="10" width="5.42578125" customWidth="1"/>
    <col min="11" max="11" width="5.5703125" customWidth="1"/>
    <col min="12" max="12" width="10" customWidth="1"/>
    <col min="13" max="13" width="9.5703125" customWidth="1"/>
    <col min="14" max="14" width="12.7109375" customWidth="1"/>
    <col min="15" max="15" width="6.28515625" customWidth="1"/>
    <col min="16" max="16" width="6" customWidth="1"/>
    <col min="17" max="17" width="4.7109375" customWidth="1"/>
    <col min="18" max="18" width="4.5703125" customWidth="1"/>
    <col min="19" max="19" width="4" customWidth="1"/>
  </cols>
  <sheetData>
    <row r="1" spans="1:19" ht="24.6" customHeight="1" thickBot="1" x14ac:dyDescent="0.3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/>
    </row>
    <row r="2" spans="1:19" ht="14.25" customHeight="1" x14ac:dyDescent="0.25">
      <c r="A2" s="58" t="s">
        <v>70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1"/>
      <c r="M2" s="16" t="s">
        <v>3</v>
      </c>
      <c r="N2" s="72"/>
      <c r="O2" s="73"/>
      <c r="P2" s="73"/>
      <c r="Q2" s="73"/>
      <c r="R2" s="73"/>
      <c r="S2" s="74"/>
    </row>
    <row r="3" spans="1:19" ht="15" customHeight="1" x14ac:dyDescent="0.25">
      <c r="A3" s="91" t="s">
        <v>0</v>
      </c>
      <c r="B3" s="92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7" t="s">
        <v>4</v>
      </c>
      <c r="N3" s="75"/>
      <c r="O3" s="75"/>
      <c r="P3" s="75"/>
      <c r="Q3" s="75"/>
      <c r="R3" s="75"/>
      <c r="S3" s="76"/>
    </row>
    <row r="4" spans="1:19" ht="16.5" customHeight="1" thickBot="1" x14ac:dyDescent="0.3">
      <c r="A4" s="97" t="s">
        <v>20</v>
      </c>
      <c r="B4" s="98"/>
      <c r="C4" s="142"/>
      <c r="D4" s="142"/>
      <c r="E4" s="142"/>
      <c r="F4" s="142"/>
      <c r="G4" s="142"/>
      <c r="H4" s="142"/>
      <c r="I4" s="142"/>
      <c r="J4" s="142"/>
      <c r="K4" s="142"/>
      <c r="L4" s="143"/>
      <c r="M4" s="18" t="s">
        <v>5</v>
      </c>
      <c r="N4" s="99"/>
      <c r="O4" s="99"/>
      <c r="P4" s="99"/>
      <c r="Q4" s="99"/>
      <c r="R4" s="99"/>
      <c r="S4" s="100"/>
    </row>
    <row r="5" spans="1:19" ht="15.75" customHeight="1" x14ac:dyDescent="0.25">
      <c r="A5" s="67" t="s">
        <v>65</v>
      </c>
      <c r="B5" s="68"/>
      <c r="C5" s="102"/>
      <c r="D5" s="102"/>
      <c r="E5" s="102"/>
      <c r="F5" s="102"/>
      <c r="G5" s="102"/>
      <c r="H5" s="102"/>
      <c r="I5" s="102"/>
      <c r="J5" s="102"/>
      <c r="K5" s="102"/>
      <c r="L5" s="144"/>
      <c r="M5" s="14" t="s">
        <v>3</v>
      </c>
      <c r="N5" s="101"/>
      <c r="O5" s="102"/>
      <c r="P5" s="102"/>
      <c r="Q5" s="102"/>
      <c r="R5" s="102"/>
      <c r="S5" s="103"/>
    </row>
    <row r="6" spans="1:19" ht="15.75" customHeight="1" x14ac:dyDescent="0.25">
      <c r="A6" s="71" t="s">
        <v>32</v>
      </c>
      <c r="B6" s="66"/>
      <c r="C6" s="62"/>
      <c r="D6" s="62"/>
      <c r="E6" s="62"/>
      <c r="F6" s="62"/>
      <c r="G6" s="62"/>
      <c r="H6" s="62"/>
      <c r="I6" s="62"/>
      <c r="J6" s="62"/>
      <c r="K6" s="62"/>
      <c r="L6" s="64"/>
      <c r="M6" s="15" t="s">
        <v>5</v>
      </c>
      <c r="N6" s="104"/>
      <c r="O6" s="104"/>
      <c r="P6" s="104"/>
      <c r="Q6" s="104"/>
      <c r="R6" s="104"/>
      <c r="S6" s="105"/>
    </row>
    <row r="7" spans="1:19" ht="15.75" customHeight="1" x14ac:dyDescent="0.25">
      <c r="A7" s="71" t="s">
        <v>11</v>
      </c>
      <c r="B7" s="66"/>
      <c r="C7" s="62"/>
      <c r="D7" s="62"/>
      <c r="E7" s="63"/>
      <c r="F7" s="65" t="s">
        <v>6</v>
      </c>
      <c r="G7" s="66"/>
      <c r="H7" s="66"/>
      <c r="I7" s="62"/>
      <c r="J7" s="62"/>
      <c r="K7" s="62"/>
      <c r="L7" s="64"/>
      <c r="M7" s="95" t="s">
        <v>63</v>
      </c>
      <c r="N7" s="66"/>
      <c r="O7" s="69"/>
      <c r="P7" s="69"/>
      <c r="Q7" s="69"/>
      <c r="R7" s="69"/>
      <c r="S7" s="70"/>
    </row>
    <row r="8" spans="1:19" ht="16.5" customHeight="1" x14ac:dyDescent="0.25">
      <c r="A8" s="121" t="s">
        <v>34</v>
      </c>
      <c r="B8" s="122"/>
      <c r="C8" s="122"/>
      <c r="D8" s="123"/>
      <c r="E8" s="123"/>
      <c r="F8" s="123"/>
      <c r="G8" s="123"/>
      <c r="H8" s="123"/>
      <c r="I8" s="123"/>
      <c r="J8" s="123"/>
      <c r="K8" s="123"/>
      <c r="L8" s="124"/>
      <c r="M8" s="95" t="s">
        <v>64</v>
      </c>
      <c r="N8" s="96"/>
      <c r="O8" s="7"/>
      <c r="P8" s="7"/>
      <c r="Q8" s="7"/>
      <c r="R8" s="7"/>
      <c r="S8" s="8"/>
    </row>
    <row r="9" spans="1:19" ht="11.1" customHeight="1" thickBot="1" x14ac:dyDescent="0.3">
      <c r="A9" s="9"/>
      <c r="B9" s="10"/>
      <c r="C9" s="10"/>
      <c r="D9" s="10"/>
      <c r="E9" s="10"/>
      <c r="F9" s="10"/>
      <c r="G9" s="10"/>
      <c r="H9" s="11"/>
      <c r="I9" s="11"/>
      <c r="J9" s="11"/>
      <c r="K9" s="11"/>
      <c r="L9" s="11"/>
      <c r="M9" s="6"/>
      <c r="N9" s="10"/>
      <c r="O9" s="12" t="s">
        <v>21</v>
      </c>
      <c r="P9" s="12" t="s">
        <v>22</v>
      </c>
      <c r="Q9" s="12" t="s">
        <v>23</v>
      </c>
      <c r="R9" s="12" t="s">
        <v>24</v>
      </c>
      <c r="S9" s="13" t="s">
        <v>25</v>
      </c>
    </row>
    <row r="10" spans="1:19" ht="9.75" customHeight="1" thickBot="1" x14ac:dyDescent="0.3">
      <c r="A10" s="29"/>
      <c r="B10" s="30"/>
      <c r="C10" s="30"/>
      <c r="D10" s="30"/>
      <c r="E10" s="30"/>
      <c r="F10" s="30"/>
      <c r="G10" s="30"/>
      <c r="H10" s="31"/>
      <c r="I10" s="31"/>
      <c r="J10" s="31"/>
      <c r="K10" s="31"/>
      <c r="L10" s="31"/>
      <c r="M10" s="30"/>
      <c r="N10" s="30"/>
      <c r="O10" s="32"/>
      <c r="P10" s="32"/>
      <c r="Q10" s="32"/>
      <c r="R10" s="32"/>
      <c r="S10" s="33"/>
    </row>
    <row r="11" spans="1:19" ht="16.5" customHeight="1" thickBot="1" x14ac:dyDescent="0.3">
      <c r="A11" s="19"/>
      <c r="B11" s="22" t="s">
        <v>14</v>
      </c>
      <c r="C11" s="93"/>
      <c r="D11" s="94"/>
      <c r="E11" s="125" t="s">
        <v>28</v>
      </c>
      <c r="F11" s="126"/>
      <c r="G11" s="126"/>
      <c r="H11" s="126"/>
      <c r="I11" s="43"/>
      <c r="J11" s="93"/>
      <c r="K11" s="94"/>
      <c r="L11" s="108" t="s">
        <v>33</v>
      </c>
      <c r="M11" s="109"/>
      <c r="N11" s="109"/>
      <c r="O11" s="110"/>
      <c r="P11" s="93"/>
      <c r="Q11" s="94"/>
      <c r="R11" s="5"/>
      <c r="S11" s="21"/>
    </row>
    <row r="12" spans="1:19" ht="6.75" customHeight="1" thickBot="1" x14ac:dyDescent="0.3">
      <c r="A12" s="1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1"/>
    </row>
    <row r="13" spans="1:19" ht="15.75" customHeight="1" thickBot="1" x14ac:dyDescent="0.3">
      <c r="A13" s="19"/>
      <c r="B13" s="117" t="s">
        <v>26</v>
      </c>
      <c r="C13" s="118"/>
      <c r="D13" s="118"/>
      <c r="E13" s="118"/>
      <c r="F13" s="118"/>
      <c r="G13" s="20"/>
      <c r="H13" s="5"/>
      <c r="I13" s="117" t="s">
        <v>27</v>
      </c>
      <c r="J13" s="118"/>
      <c r="K13" s="118"/>
      <c r="L13" s="118"/>
      <c r="M13" s="127"/>
      <c r="N13" s="20"/>
      <c r="O13" s="5"/>
      <c r="P13" s="5"/>
      <c r="Q13" s="5"/>
      <c r="R13" s="5"/>
      <c r="S13" s="21"/>
    </row>
    <row r="14" spans="1:19" ht="9.75" customHeight="1" thickBot="1" x14ac:dyDescent="0.3">
      <c r="A14" s="34"/>
      <c r="B14" s="11"/>
      <c r="C14" s="11"/>
      <c r="D14" s="11"/>
      <c r="E14" s="11"/>
      <c r="F14" s="11"/>
      <c r="G14" s="11"/>
      <c r="H14" s="11"/>
      <c r="I14" s="11"/>
      <c r="J14" s="11"/>
      <c r="K14" s="35"/>
      <c r="L14" s="35"/>
      <c r="M14" s="11"/>
      <c r="N14" s="36"/>
      <c r="O14" s="11"/>
      <c r="P14" s="11"/>
      <c r="Q14" s="11"/>
      <c r="R14" s="11"/>
      <c r="S14" s="37"/>
    </row>
    <row r="15" spans="1:19" ht="13.5" customHeight="1" x14ac:dyDescent="0.25">
      <c r="A15" s="79" t="s">
        <v>1</v>
      </c>
      <c r="B15" s="81" t="s">
        <v>67</v>
      </c>
      <c r="C15" s="85" t="s">
        <v>2</v>
      </c>
      <c r="D15" s="86"/>
      <c r="E15" s="87"/>
      <c r="F15" s="111" t="s">
        <v>58</v>
      </c>
      <c r="G15" s="113"/>
      <c r="H15" s="83" t="s">
        <v>7</v>
      </c>
      <c r="I15" s="111" t="s">
        <v>29</v>
      </c>
      <c r="J15" s="112"/>
      <c r="K15" s="113"/>
      <c r="L15" s="145" t="s">
        <v>30</v>
      </c>
      <c r="M15" s="145" t="s">
        <v>15</v>
      </c>
      <c r="N15" s="77" t="s">
        <v>68</v>
      </c>
      <c r="O15" s="119" t="s">
        <v>31</v>
      </c>
      <c r="P15" s="119" t="s">
        <v>69</v>
      </c>
      <c r="Q15" s="147"/>
      <c r="R15" s="147"/>
      <c r="S15" s="148"/>
    </row>
    <row r="16" spans="1:19" ht="12.75" customHeight="1" thickBot="1" x14ac:dyDescent="0.3">
      <c r="A16" s="80"/>
      <c r="B16" s="82"/>
      <c r="C16" s="88"/>
      <c r="D16" s="89"/>
      <c r="E16" s="90"/>
      <c r="F16" s="114"/>
      <c r="G16" s="116"/>
      <c r="H16" s="84"/>
      <c r="I16" s="114"/>
      <c r="J16" s="115"/>
      <c r="K16" s="116"/>
      <c r="L16" s="146"/>
      <c r="M16" s="146"/>
      <c r="N16" s="78"/>
      <c r="O16" s="120"/>
      <c r="P16" s="120"/>
      <c r="Q16" s="149"/>
      <c r="R16" s="149"/>
      <c r="S16" s="150"/>
    </row>
    <row r="17" spans="1:19" x14ac:dyDescent="0.25">
      <c r="A17" s="38">
        <v>1</v>
      </c>
      <c r="B17" s="50"/>
      <c r="C17" s="25"/>
      <c r="D17" s="26"/>
      <c r="E17" s="27"/>
      <c r="F17" s="55" t="s">
        <v>19</v>
      </c>
      <c r="G17" s="56"/>
      <c r="H17" s="39"/>
      <c r="I17" s="25"/>
      <c r="J17" s="26"/>
      <c r="K17" s="27"/>
      <c r="L17" s="39"/>
      <c r="M17" s="40"/>
      <c r="N17" s="47">
        <f>IFERROR(VLOOKUP(L17,Munka2!$Q$2:$R$19,2,0),0)</f>
        <v>0</v>
      </c>
      <c r="O17" s="1"/>
      <c r="P17" s="151"/>
      <c r="Q17" s="152"/>
      <c r="R17" s="152"/>
      <c r="S17" s="153"/>
    </row>
    <row r="18" spans="1:19" x14ac:dyDescent="0.25">
      <c r="A18" s="28">
        <v>2</v>
      </c>
      <c r="B18" s="51"/>
      <c r="C18" s="25"/>
      <c r="D18" s="26"/>
      <c r="E18" s="27"/>
      <c r="F18" s="55" t="s">
        <v>19</v>
      </c>
      <c r="G18" s="57"/>
      <c r="H18" s="39"/>
      <c r="I18" s="25"/>
      <c r="J18" s="24"/>
      <c r="K18" s="23"/>
      <c r="L18" s="39"/>
      <c r="M18" s="40"/>
      <c r="N18" s="46">
        <f>IFERROR(VLOOKUP(L18,Munka2!$Q$2:$R$19,2,0),0)</f>
        <v>0</v>
      </c>
      <c r="O18" s="1"/>
      <c r="P18" s="128"/>
      <c r="Q18" s="129"/>
      <c r="R18" s="129"/>
      <c r="S18" s="130"/>
    </row>
    <row r="19" spans="1:19" x14ac:dyDescent="0.25">
      <c r="A19" s="28">
        <v>3</v>
      </c>
      <c r="B19" s="51"/>
      <c r="C19" s="25"/>
      <c r="D19" s="26"/>
      <c r="E19" s="27"/>
      <c r="F19" s="55" t="s">
        <v>19</v>
      </c>
      <c r="G19" s="57"/>
      <c r="H19" s="39"/>
      <c r="I19" s="25"/>
      <c r="J19" s="24"/>
      <c r="K19" s="23"/>
      <c r="L19" s="39"/>
      <c r="M19" s="40"/>
      <c r="N19" s="46">
        <f>IFERROR(VLOOKUP(L19,Munka2!$Q$2:$R$19,2,0),0)</f>
        <v>0</v>
      </c>
      <c r="O19" s="1"/>
      <c r="P19" s="128"/>
      <c r="Q19" s="129"/>
      <c r="R19" s="129"/>
      <c r="S19" s="130"/>
    </row>
    <row r="20" spans="1:19" x14ac:dyDescent="0.25">
      <c r="A20" s="28">
        <v>4</v>
      </c>
      <c r="B20" s="51"/>
      <c r="C20" s="25"/>
      <c r="D20" s="26"/>
      <c r="E20" s="27"/>
      <c r="F20" s="55" t="s">
        <v>19</v>
      </c>
      <c r="G20" s="57"/>
      <c r="H20" s="39"/>
      <c r="I20" s="25"/>
      <c r="J20" s="24"/>
      <c r="K20" s="23"/>
      <c r="L20" s="39"/>
      <c r="M20" s="40"/>
      <c r="N20" s="46">
        <f>IFERROR(VLOOKUP(L20,Munka2!$Q$2:$R$19,2,0),0)</f>
        <v>0</v>
      </c>
      <c r="O20" s="1"/>
      <c r="P20" s="128"/>
      <c r="Q20" s="129"/>
      <c r="R20" s="129"/>
      <c r="S20" s="130"/>
    </row>
    <row r="21" spans="1:19" x14ac:dyDescent="0.25">
      <c r="A21" s="28">
        <v>5</v>
      </c>
      <c r="B21" s="51"/>
      <c r="C21" s="25"/>
      <c r="D21" s="26"/>
      <c r="E21" s="27"/>
      <c r="F21" s="55" t="s">
        <v>19</v>
      </c>
      <c r="G21" s="57"/>
      <c r="H21" s="39"/>
      <c r="I21" s="25"/>
      <c r="J21" s="24"/>
      <c r="K21" s="23"/>
      <c r="L21" s="39"/>
      <c r="M21" s="40"/>
      <c r="N21" s="46">
        <f>IFERROR(VLOOKUP(L21,Munka2!$Q$2:$R$19,2,0),0)</f>
        <v>0</v>
      </c>
      <c r="O21" s="1"/>
      <c r="P21" s="128"/>
      <c r="Q21" s="129"/>
      <c r="R21" s="129"/>
      <c r="S21" s="130"/>
    </row>
    <row r="22" spans="1:19" x14ac:dyDescent="0.25">
      <c r="A22" s="28">
        <v>6</v>
      </c>
      <c r="B22" s="52"/>
      <c r="C22" s="25"/>
      <c r="D22" s="26"/>
      <c r="E22" s="27"/>
      <c r="F22" s="55" t="s">
        <v>19</v>
      </c>
      <c r="G22" s="57"/>
      <c r="H22" s="39"/>
      <c r="I22" s="25"/>
      <c r="J22" s="24"/>
      <c r="K22" s="23"/>
      <c r="L22" s="39"/>
      <c r="M22" s="40"/>
      <c r="N22" s="46">
        <f>IFERROR(VLOOKUP(L22,Munka2!$Q$2:$R$19,2,0),0)</f>
        <v>0</v>
      </c>
      <c r="O22" s="1"/>
      <c r="P22" s="128"/>
      <c r="Q22" s="129"/>
      <c r="R22" s="129"/>
      <c r="S22" s="130"/>
    </row>
    <row r="23" spans="1:19" x14ac:dyDescent="0.25">
      <c r="A23" s="28">
        <v>7</v>
      </c>
      <c r="B23" s="52"/>
      <c r="C23" s="25"/>
      <c r="D23" s="26"/>
      <c r="E23" s="27"/>
      <c r="F23" s="55" t="s">
        <v>19</v>
      </c>
      <c r="G23" s="57"/>
      <c r="H23" s="39"/>
      <c r="I23" s="25"/>
      <c r="J23" s="24"/>
      <c r="K23" s="23"/>
      <c r="L23" s="39"/>
      <c r="M23" s="40"/>
      <c r="N23" s="46">
        <f>IFERROR(VLOOKUP(L23,Munka2!$Q$2:$R$19,2,0),0)</f>
        <v>0</v>
      </c>
      <c r="O23" s="1"/>
      <c r="P23" s="128"/>
      <c r="Q23" s="129"/>
      <c r="R23" s="129"/>
      <c r="S23" s="130"/>
    </row>
    <row r="24" spans="1:19" x14ac:dyDescent="0.25">
      <c r="A24" s="28">
        <v>8</v>
      </c>
      <c r="B24" s="52"/>
      <c r="C24" s="25"/>
      <c r="D24" s="26"/>
      <c r="E24" s="27"/>
      <c r="F24" s="55" t="s">
        <v>19</v>
      </c>
      <c r="G24" s="57"/>
      <c r="H24" s="39"/>
      <c r="I24" s="25"/>
      <c r="J24" s="24"/>
      <c r="K24" s="23"/>
      <c r="L24" s="39"/>
      <c r="M24" s="40"/>
      <c r="N24" s="46">
        <f>IFERROR(VLOOKUP(L24,Munka2!$Q$2:$R$19,2,0),0)</f>
        <v>0</v>
      </c>
      <c r="O24" s="1"/>
      <c r="P24" s="128"/>
      <c r="Q24" s="129"/>
      <c r="R24" s="129"/>
      <c r="S24" s="130"/>
    </row>
    <row r="25" spans="1:19" x14ac:dyDescent="0.25">
      <c r="A25" s="28">
        <v>9</v>
      </c>
      <c r="B25" s="52"/>
      <c r="C25" s="25"/>
      <c r="D25" s="26"/>
      <c r="E25" s="27"/>
      <c r="F25" s="55" t="s">
        <v>19</v>
      </c>
      <c r="G25" s="57"/>
      <c r="H25" s="39"/>
      <c r="I25" s="25"/>
      <c r="J25" s="24"/>
      <c r="K25" s="23"/>
      <c r="L25" s="39"/>
      <c r="M25" s="40"/>
      <c r="N25" s="46">
        <f>IFERROR(VLOOKUP(L25,Munka2!$Q$2:$R$19,2,0),0)</f>
        <v>0</v>
      </c>
      <c r="O25" s="1"/>
      <c r="P25" s="128"/>
      <c r="Q25" s="129"/>
      <c r="R25" s="129"/>
      <c r="S25" s="130"/>
    </row>
    <row r="26" spans="1:19" ht="15.75" x14ac:dyDescent="0.25">
      <c r="A26" s="28">
        <v>10</v>
      </c>
      <c r="B26" s="53"/>
      <c r="C26" s="25"/>
      <c r="D26" s="26"/>
      <c r="E26" s="27"/>
      <c r="F26" s="55" t="s">
        <v>19</v>
      </c>
      <c r="G26" s="57"/>
      <c r="H26" s="39"/>
      <c r="I26" s="25"/>
      <c r="J26" s="24"/>
      <c r="K26" s="23"/>
      <c r="L26" s="39"/>
      <c r="M26" s="40"/>
      <c r="N26" s="46">
        <f>IFERROR(VLOOKUP(L26,Munka2!$Q$2:$R$19,2,0),0)</f>
        <v>0</v>
      </c>
      <c r="O26" s="1"/>
      <c r="P26" s="128"/>
      <c r="Q26" s="129"/>
      <c r="R26" s="129"/>
      <c r="S26" s="130"/>
    </row>
    <row r="27" spans="1:19" ht="15.75" x14ac:dyDescent="0.25">
      <c r="A27" s="28">
        <v>11</v>
      </c>
      <c r="B27" s="49"/>
      <c r="C27" s="25"/>
      <c r="D27" s="26"/>
      <c r="E27" s="27"/>
      <c r="F27" s="55" t="s">
        <v>19</v>
      </c>
      <c r="G27" s="57"/>
      <c r="H27" s="39"/>
      <c r="I27" s="25"/>
      <c r="J27" s="24"/>
      <c r="K27" s="23"/>
      <c r="L27" s="39"/>
      <c r="M27" s="40"/>
      <c r="N27" s="46">
        <f>IFERROR(VLOOKUP(L27,Munka2!$Q$2:$R$19,2,0),0)</f>
        <v>0</v>
      </c>
      <c r="O27" s="1"/>
      <c r="P27" s="128"/>
      <c r="Q27" s="129"/>
      <c r="R27" s="129"/>
      <c r="S27" s="130"/>
    </row>
    <row r="28" spans="1:19" ht="15.75" x14ac:dyDescent="0.25">
      <c r="A28" s="28">
        <v>12</v>
      </c>
      <c r="B28" s="44"/>
      <c r="C28" s="25"/>
      <c r="D28" s="26"/>
      <c r="E28" s="27"/>
      <c r="F28" s="55" t="s">
        <v>19</v>
      </c>
      <c r="G28" s="57"/>
      <c r="H28" s="39"/>
      <c r="I28" s="25"/>
      <c r="J28" s="24"/>
      <c r="K28" s="23"/>
      <c r="L28" s="39"/>
      <c r="M28" s="40"/>
      <c r="N28" s="46">
        <f>IFERROR(VLOOKUP(L28,Munka2!$Q$2:$R$19,2,0),0)</f>
        <v>0</v>
      </c>
      <c r="O28" s="1"/>
      <c r="P28" s="128"/>
      <c r="Q28" s="129"/>
      <c r="R28" s="129"/>
      <c r="S28" s="130"/>
    </row>
    <row r="29" spans="1:19" ht="15.75" x14ac:dyDescent="0.25">
      <c r="A29" s="28">
        <v>13</v>
      </c>
      <c r="B29" s="54"/>
      <c r="C29" s="25"/>
      <c r="D29" s="26"/>
      <c r="E29" s="27"/>
      <c r="F29" s="55" t="s">
        <v>19</v>
      </c>
      <c r="G29" s="57"/>
      <c r="H29" s="39"/>
      <c r="I29" s="25"/>
      <c r="J29" s="24"/>
      <c r="K29" s="23"/>
      <c r="L29" s="39"/>
      <c r="M29" s="40"/>
      <c r="N29" s="46">
        <f>IFERROR(VLOOKUP(L29,Munka2!$Q$2:$R$19,2,0),0)</f>
        <v>0</v>
      </c>
      <c r="O29" s="1"/>
      <c r="P29" s="128"/>
      <c r="Q29" s="129"/>
      <c r="R29" s="129"/>
      <c r="S29" s="130"/>
    </row>
    <row r="30" spans="1:19" ht="15.75" x14ac:dyDescent="0.25">
      <c r="A30" s="28">
        <v>14</v>
      </c>
      <c r="B30" s="54"/>
      <c r="C30" s="25"/>
      <c r="D30" s="26"/>
      <c r="E30" s="27"/>
      <c r="F30" s="55" t="s">
        <v>19</v>
      </c>
      <c r="G30" s="57"/>
      <c r="H30" s="39"/>
      <c r="I30" s="25"/>
      <c r="J30" s="24"/>
      <c r="K30" s="23"/>
      <c r="L30" s="39"/>
      <c r="M30" s="40"/>
      <c r="N30" s="46">
        <f>IFERROR(VLOOKUP(L30,Munka2!$Q$2:$R$19,2,0),0)</f>
        <v>0</v>
      </c>
      <c r="O30" s="1"/>
      <c r="P30" s="128"/>
      <c r="Q30" s="129"/>
      <c r="R30" s="129"/>
      <c r="S30" s="130"/>
    </row>
    <row r="31" spans="1:19" ht="15.75" x14ac:dyDescent="0.25">
      <c r="A31" s="28">
        <v>15</v>
      </c>
      <c r="B31" s="54"/>
      <c r="C31" s="25"/>
      <c r="D31" s="26"/>
      <c r="E31" s="27"/>
      <c r="F31" s="55" t="s">
        <v>19</v>
      </c>
      <c r="G31" s="57"/>
      <c r="H31" s="39"/>
      <c r="I31" s="25"/>
      <c r="J31" s="24"/>
      <c r="K31" s="23"/>
      <c r="L31" s="39"/>
      <c r="M31" s="40"/>
      <c r="N31" s="46">
        <f>IFERROR(VLOOKUP(L31,Munka2!$Q$2:$R$19,2,0),0)</f>
        <v>0</v>
      </c>
      <c r="O31" s="1"/>
      <c r="P31" s="128"/>
      <c r="Q31" s="129"/>
      <c r="R31" s="129"/>
      <c r="S31" s="130"/>
    </row>
    <row r="32" spans="1:19" ht="15.75" x14ac:dyDescent="0.25">
      <c r="A32" s="28">
        <v>16</v>
      </c>
      <c r="B32" s="54"/>
      <c r="C32" s="25"/>
      <c r="D32" s="26"/>
      <c r="E32" s="27"/>
      <c r="F32" s="55" t="s">
        <v>19</v>
      </c>
      <c r="G32" s="57"/>
      <c r="H32" s="39"/>
      <c r="I32" s="25"/>
      <c r="J32" s="24"/>
      <c r="K32" s="23"/>
      <c r="L32" s="39"/>
      <c r="M32" s="40"/>
      <c r="N32" s="46">
        <f>IFERROR(VLOOKUP(L32,Munka2!$Q$2:$R$19,2,0),0)</f>
        <v>0</v>
      </c>
      <c r="O32" s="1"/>
      <c r="P32" s="128"/>
      <c r="Q32" s="129"/>
      <c r="R32" s="129"/>
      <c r="S32" s="130"/>
    </row>
    <row r="33" spans="1:19" ht="15.75" x14ac:dyDescent="0.25">
      <c r="A33" s="28">
        <v>17</v>
      </c>
      <c r="B33" s="54"/>
      <c r="C33" s="25"/>
      <c r="D33" s="26"/>
      <c r="E33" s="27"/>
      <c r="F33" s="55" t="s">
        <v>19</v>
      </c>
      <c r="G33" s="57"/>
      <c r="H33" s="39"/>
      <c r="I33" s="25"/>
      <c r="J33" s="24"/>
      <c r="K33" s="23"/>
      <c r="L33" s="39"/>
      <c r="M33" s="40"/>
      <c r="N33" s="46">
        <f>IFERROR(VLOOKUP(L33,Munka2!$Q$2:$R$19,2,0),0)</f>
        <v>0</v>
      </c>
      <c r="O33" s="1"/>
      <c r="P33" s="128"/>
      <c r="Q33" s="129"/>
      <c r="R33" s="129"/>
      <c r="S33" s="130"/>
    </row>
    <row r="34" spans="1:19" ht="15.75" x14ac:dyDescent="0.25">
      <c r="A34" s="28">
        <v>18</v>
      </c>
      <c r="B34" s="54"/>
      <c r="C34" s="25"/>
      <c r="D34" s="26"/>
      <c r="E34" s="27"/>
      <c r="F34" s="55" t="s">
        <v>19</v>
      </c>
      <c r="G34" s="57"/>
      <c r="H34" s="39"/>
      <c r="I34" s="25"/>
      <c r="J34" s="24"/>
      <c r="K34" s="23"/>
      <c r="L34" s="39"/>
      <c r="M34" s="40"/>
      <c r="N34" s="46">
        <f>IFERROR(VLOOKUP(L34,Munka2!$Q$2:$R$19,2,0),0)</f>
        <v>0</v>
      </c>
      <c r="O34" s="1"/>
      <c r="P34" s="128"/>
      <c r="Q34" s="129"/>
      <c r="R34" s="129"/>
      <c r="S34" s="130"/>
    </row>
    <row r="35" spans="1:19" ht="15.75" x14ac:dyDescent="0.25">
      <c r="A35" s="28">
        <v>19</v>
      </c>
      <c r="B35" s="54"/>
      <c r="C35" s="25"/>
      <c r="D35" s="26"/>
      <c r="E35" s="27"/>
      <c r="F35" s="55" t="s">
        <v>19</v>
      </c>
      <c r="G35" s="57"/>
      <c r="H35" s="39"/>
      <c r="I35" s="25"/>
      <c r="J35" s="24"/>
      <c r="K35" s="23"/>
      <c r="L35" s="39"/>
      <c r="M35" s="40"/>
      <c r="N35" s="46">
        <f>IFERROR(VLOOKUP(L35,Munka2!$Q$2:$R$19,2,0),0)</f>
        <v>0</v>
      </c>
      <c r="O35" s="1"/>
      <c r="P35" s="128"/>
      <c r="Q35" s="129"/>
      <c r="R35" s="129"/>
      <c r="S35" s="130"/>
    </row>
    <row r="36" spans="1:19" ht="16.5" thickBot="1" x14ac:dyDescent="0.3">
      <c r="A36" s="28">
        <v>20</v>
      </c>
      <c r="B36" s="54"/>
      <c r="C36" s="25"/>
      <c r="D36" s="26"/>
      <c r="E36" s="27"/>
      <c r="F36" s="55" t="s">
        <v>19</v>
      </c>
      <c r="G36" s="57"/>
      <c r="H36" s="39"/>
      <c r="I36" s="25"/>
      <c r="J36" s="24"/>
      <c r="K36" s="23"/>
      <c r="L36" s="39"/>
      <c r="M36" s="40"/>
      <c r="N36" s="46">
        <f>IFERROR(VLOOKUP(L36,Munka2!$Q$2:$R$19,2,0),0)</f>
        <v>0</v>
      </c>
      <c r="O36" s="1"/>
      <c r="P36" s="131"/>
      <c r="Q36" s="132"/>
      <c r="R36" s="132"/>
      <c r="S36" s="133"/>
    </row>
    <row r="37" spans="1:19" ht="15.75" thickBot="1" x14ac:dyDescent="0.3">
      <c r="A37" s="106" t="s">
        <v>10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41"/>
      <c r="M37" s="4"/>
      <c r="N37" s="3">
        <f>SUM(N17:N36)</f>
        <v>0</v>
      </c>
      <c r="O37" s="42">
        <f>COUNTIF(O17:O36,"Igen")</f>
        <v>0</v>
      </c>
      <c r="P37" s="137">
        <f>SUM(P17:S36)</f>
        <v>0</v>
      </c>
      <c r="Q37" s="138"/>
      <c r="R37" s="138"/>
      <c r="S37" s="139"/>
    </row>
  </sheetData>
  <mergeCells count="65">
    <mergeCell ref="A1:S1"/>
    <mergeCell ref="P37:S37"/>
    <mergeCell ref="C3:L3"/>
    <mergeCell ref="C4:L4"/>
    <mergeCell ref="C5:L5"/>
    <mergeCell ref="C6:L6"/>
    <mergeCell ref="P25:S25"/>
    <mergeCell ref="M15:M16"/>
    <mergeCell ref="L15:L16"/>
    <mergeCell ref="P26:S26"/>
    <mergeCell ref="P15:S16"/>
    <mergeCell ref="P17:S17"/>
    <mergeCell ref="P18:S18"/>
    <mergeCell ref="P19:S19"/>
    <mergeCell ref="P20:S20"/>
    <mergeCell ref="P21:S21"/>
    <mergeCell ref="P22:S22"/>
    <mergeCell ref="P23:S23"/>
    <mergeCell ref="P24:S24"/>
    <mergeCell ref="P34:S34"/>
    <mergeCell ref="P35:S35"/>
    <mergeCell ref="P36:S36"/>
    <mergeCell ref="P27:S27"/>
    <mergeCell ref="P28:S28"/>
    <mergeCell ref="P29:S29"/>
    <mergeCell ref="P30:S30"/>
    <mergeCell ref="P31:S31"/>
    <mergeCell ref="N5:S5"/>
    <mergeCell ref="N6:S6"/>
    <mergeCell ref="A37:K37"/>
    <mergeCell ref="L11:O11"/>
    <mergeCell ref="I15:K16"/>
    <mergeCell ref="B13:F13"/>
    <mergeCell ref="C11:D11"/>
    <mergeCell ref="O15:O16"/>
    <mergeCell ref="A8:C8"/>
    <mergeCell ref="D8:L8"/>
    <mergeCell ref="F15:G16"/>
    <mergeCell ref="J11:K11"/>
    <mergeCell ref="E11:H11"/>
    <mergeCell ref="I13:M13"/>
    <mergeCell ref="P32:S32"/>
    <mergeCell ref="P33:S33"/>
    <mergeCell ref="O7:S7"/>
    <mergeCell ref="A7:B7"/>
    <mergeCell ref="N2:S2"/>
    <mergeCell ref="N3:S3"/>
    <mergeCell ref="N15:N16"/>
    <mergeCell ref="A15:A16"/>
    <mergeCell ref="B15:B16"/>
    <mergeCell ref="H15:H16"/>
    <mergeCell ref="C15:E16"/>
    <mergeCell ref="A3:B3"/>
    <mergeCell ref="P11:Q11"/>
    <mergeCell ref="A6:B6"/>
    <mergeCell ref="M7:N7"/>
    <mergeCell ref="M8:N8"/>
    <mergeCell ref="A4:B4"/>
    <mergeCell ref="N4:S4"/>
    <mergeCell ref="A2:B2"/>
    <mergeCell ref="C2:L2"/>
    <mergeCell ref="C7:E7"/>
    <mergeCell ref="I7:L7"/>
    <mergeCell ref="F7:H7"/>
    <mergeCell ref="A5:B5"/>
  </mergeCells>
  <phoneticPr fontId="13" type="noConversion"/>
  <dataValidations xWindow="442" yWindow="378" count="8">
    <dataValidation type="list" allowBlank="1" showInputMessage="1" showErrorMessage="1" sqref="L17:L36 H17:H36">
      <formula1>fokozat</formula1>
    </dataValidation>
    <dataValidation type="list" allowBlank="1" showInputMessage="1" showErrorMessage="1" sqref="O17:O36">
      <formula1>IgenNem</formula1>
    </dataValidation>
    <dataValidation type="list" allowBlank="1" showInputMessage="1" showErrorMessage="1" sqref="J17:J36 P8 D17:D36">
      <formula1>Hónap</formula1>
    </dataValidation>
    <dataValidation type="list" allowBlank="1" showInputMessage="1" showErrorMessage="1" sqref="K17:K36 Q8 E17:E36">
      <formula1>Nap</formula1>
    </dataValidation>
    <dataValidation type="list" allowBlank="1" showInputMessage="1" showErrorMessage="1" sqref="M17:M36">
      <formula1>Kivárásiidő</formula1>
    </dataValidation>
    <dataValidation type="list" allowBlank="1" showInputMessage="1" showErrorMessage="1" sqref="C11 H12 M12 P11 J11">
      <formula1>X</formula1>
    </dataValidation>
    <dataValidation type="list" allowBlank="1" showInputMessage="1" showErrorMessage="1" sqref="R8">
      <formula1>Óra</formula1>
    </dataValidation>
    <dataValidation type="list" allowBlank="1" showInputMessage="1" showErrorMessage="1" sqref="S8 G13 N13">
      <formula1>Perc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orientation="landscape" r:id="rId1"/>
  <headerFooter>
    <oddHeader>&amp;L&amp;"Arial"&amp;8&amp;K000000INTERNAL&amp;1#</oddHeader>
  </headerFooter>
  <extLst>
    <ext xmlns:x14="http://schemas.microsoft.com/office/spreadsheetml/2009/9/main" uri="{CCE6A557-97BC-4b89-ADB6-D9C93CAAB3DF}">
      <x14:dataValidations xmlns:xm="http://schemas.microsoft.com/office/excel/2006/main" xWindow="442" yWindow="378" count="3">
        <x14:dataValidation type="list" allowBlank="1" showInputMessage="1" showErrorMessage="1">
          <x14:formula1>
            <xm:f>Munka2!$A$5:$A$9</xm:f>
          </x14:formula1>
          <xm:sqref>O8</xm:sqref>
        </x14:dataValidation>
        <x14:dataValidation type="list" showInputMessage="1" showErrorMessage="1">
          <x14:formula1>
            <xm:f>Munka2!$M$7:$M$8</xm:f>
          </x14:formula1>
          <xm:sqref>P17:S36</xm:sqref>
        </x14:dataValidation>
        <x14:dataValidation type="list" allowBlank="1" showInputMessage="1" showErrorMessage="1">
          <x14:formula1>
            <xm:f>Munka2!$B$1:$B$87</xm:f>
          </x14:formula1>
          <xm:sqref>I17:I36 C17:C36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>
      <selection activeCell="B2" sqref="B1:B87"/>
    </sheetView>
  </sheetViews>
  <sheetFormatPr defaultRowHeight="15" x14ac:dyDescent="0.25"/>
  <cols>
    <col min="9" max="9" width="10.28515625" bestFit="1" customWidth="1"/>
    <col min="13" max="13" width="10.140625" customWidth="1"/>
  </cols>
  <sheetData>
    <row r="1" spans="1:18" x14ac:dyDescent="0.25">
      <c r="A1">
        <v>2017</v>
      </c>
      <c r="B1">
        <v>1940</v>
      </c>
      <c r="C1">
        <v>1</v>
      </c>
      <c r="D1">
        <v>1</v>
      </c>
      <c r="E1">
        <v>1</v>
      </c>
      <c r="F1">
        <v>1</v>
      </c>
      <c r="G1" t="s">
        <v>8</v>
      </c>
      <c r="I1" s="2">
        <v>1500</v>
      </c>
      <c r="K1" t="s">
        <v>12</v>
      </c>
      <c r="M1" t="s">
        <v>16</v>
      </c>
      <c r="Q1" t="s">
        <v>59</v>
      </c>
      <c r="R1" t="s">
        <v>60</v>
      </c>
    </row>
    <row r="2" spans="1:18" x14ac:dyDescent="0.25">
      <c r="A2">
        <v>2018</v>
      </c>
      <c r="B2">
        <v>1941</v>
      </c>
      <c r="C2">
        <v>2</v>
      </c>
      <c r="D2">
        <v>2</v>
      </c>
      <c r="E2">
        <v>2</v>
      </c>
      <c r="F2">
        <v>2</v>
      </c>
      <c r="G2" t="s">
        <v>9</v>
      </c>
      <c r="I2" s="2">
        <v>2000</v>
      </c>
      <c r="K2" t="s">
        <v>13</v>
      </c>
      <c r="M2" t="s">
        <v>17</v>
      </c>
      <c r="O2" t="s">
        <v>18</v>
      </c>
      <c r="Q2" t="str">
        <f>K1</f>
        <v>gyerek A</v>
      </c>
      <c r="R2" s="2">
        <f>I1</f>
        <v>1500</v>
      </c>
    </row>
    <row r="3" spans="1:18" x14ac:dyDescent="0.25">
      <c r="A3">
        <v>2019</v>
      </c>
      <c r="B3">
        <v>1942</v>
      </c>
      <c r="C3">
        <v>3</v>
      </c>
      <c r="D3">
        <v>3</v>
      </c>
      <c r="E3">
        <v>3</v>
      </c>
      <c r="F3">
        <v>3</v>
      </c>
      <c r="I3" s="2">
        <v>2800</v>
      </c>
      <c r="K3" t="s">
        <v>35</v>
      </c>
      <c r="Q3" t="str">
        <f t="shared" ref="Q3:Q19" si="0">K2</f>
        <v>gyerek B</v>
      </c>
      <c r="R3" s="2">
        <f>I1</f>
        <v>1500</v>
      </c>
    </row>
    <row r="4" spans="1:18" x14ac:dyDescent="0.25">
      <c r="A4">
        <v>2020</v>
      </c>
      <c r="B4">
        <v>1943</v>
      </c>
      <c r="C4">
        <v>4</v>
      </c>
      <c r="D4">
        <v>4</v>
      </c>
      <c r="E4">
        <v>4</v>
      </c>
      <c r="F4">
        <v>4</v>
      </c>
      <c r="I4" s="2">
        <v>3300</v>
      </c>
      <c r="K4" t="s">
        <v>36</v>
      </c>
      <c r="Q4" t="str">
        <f t="shared" si="0"/>
        <v>1. gyf.</v>
      </c>
      <c r="R4" s="2">
        <f>I2</f>
        <v>2000</v>
      </c>
    </row>
    <row r="5" spans="1:18" x14ac:dyDescent="0.25">
      <c r="A5">
        <v>2021</v>
      </c>
      <c r="B5">
        <v>1944</v>
      </c>
      <c r="C5">
        <v>5</v>
      </c>
      <c r="D5">
        <v>5</v>
      </c>
      <c r="E5">
        <v>5</v>
      </c>
      <c r="F5">
        <v>5</v>
      </c>
      <c r="I5" s="2">
        <v>3800</v>
      </c>
      <c r="K5" t="s">
        <v>37</v>
      </c>
      <c r="Q5" t="str">
        <f t="shared" si="0"/>
        <v>2. gyf.</v>
      </c>
      <c r="R5" s="2">
        <f>$I$2</f>
        <v>2000</v>
      </c>
    </row>
    <row r="6" spans="1:18" x14ac:dyDescent="0.25">
      <c r="A6">
        <v>2022</v>
      </c>
      <c r="B6">
        <v>1945</v>
      </c>
      <c r="C6">
        <v>6</v>
      </c>
      <c r="D6">
        <v>6</v>
      </c>
      <c r="E6">
        <v>6</v>
      </c>
      <c r="F6">
        <v>6</v>
      </c>
      <c r="I6" s="2">
        <v>4300</v>
      </c>
      <c r="K6" t="s">
        <v>38</v>
      </c>
      <c r="Q6" t="str">
        <f t="shared" si="0"/>
        <v>3. gyf.</v>
      </c>
      <c r="R6" s="2">
        <f t="shared" ref="R6:R9" si="1">$I$2</f>
        <v>2000</v>
      </c>
    </row>
    <row r="7" spans="1:18" x14ac:dyDescent="0.25">
      <c r="A7">
        <v>2023</v>
      </c>
      <c r="B7">
        <v>1946</v>
      </c>
      <c r="C7">
        <v>7</v>
      </c>
      <c r="D7">
        <v>7</v>
      </c>
      <c r="E7">
        <v>7</v>
      </c>
      <c r="F7">
        <v>7</v>
      </c>
      <c r="I7" s="2">
        <v>4800</v>
      </c>
      <c r="K7" t="s">
        <v>39</v>
      </c>
      <c r="M7" s="48">
        <v>1500</v>
      </c>
      <c r="Q7" t="str">
        <f t="shared" si="0"/>
        <v>4. gyf.</v>
      </c>
      <c r="R7" s="2">
        <f t="shared" si="1"/>
        <v>2000</v>
      </c>
    </row>
    <row r="8" spans="1:18" x14ac:dyDescent="0.25">
      <c r="A8">
        <v>2024</v>
      </c>
      <c r="B8">
        <v>1947</v>
      </c>
      <c r="C8">
        <v>8</v>
      </c>
      <c r="D8">
        <v>8</v>
      </c>
      <c r="E8">
        <v>8</v>
      </c>
      <c r="F8">
        <v>8</v>
      </c>
      <c r="I8" s="2">
        <v>6000</v>
      </c>
      <c r="K8" t="s">
        <v>40</v>
      </c>
      <c r="M8" s="48">
        <v>5000</v>
      </c>
      <c r="Q8" t="str">
        <f t="shared" si="0"/>
        <v>5. gyf.</v>
      </c>
      <c r="R8" s="2">
        <f t="shared" si="1"/>
        <v>2000</v>
      </c>
    </row>
    <row r="9" spans="1:18" x14ac:dyDescent="0.25">
      <c r="A9">
        <v>2025</v>
      </c>
      <c r="B9">
        <v>1948</v>
      </c>
      <c r="C9">
        <v>9</v>
      </c>
      <c r="D9">
        <v>9</v>
      </c>
      <c r="E9">
        <v>9</v>
      </c>
      <c r="F9">
        <v>9</v>
      </c>
      <c r="K9" t="s">
        <v>41</v>
      </c>
      <c r="Q9" t="str">
        <f t="shared" si="0"/>
        <v>6. gyf.</v>
      </c>
      <c r="R9" s="2">
        <f t="shared" si="1"/>
        <v>2000</v>
      </c>
    </row>
    <row r="10" spans="1:18" x14ac:dyDescent="0.25">
      <c r="B10">
        <v>1949</v>
      </c>
      <c r="C10">
        <v>10</v>
      </c>
      <c r="D10">
        <v>10</v>
      </c>
      <c r="E10">
        <v>10</v>
      </c>
      <c r="F10">
        <v>10</v>
      </c>
      <c r="K10" t="s">
        <v>42</v>
      </c>
      <c r="Q10" t="str">
        <f t="shared" si="0"/>
        <v>10. kyu</v>
      </c>
      <c r="R10" s="45">
        <v>0</v>
      </c>
    </row>
    <row r="11" spans="1:18" x14ac:dyDescent="0.25">
      <c r="B11">
        <v>1950</v>
      </c>
      <c r="C11">
        <v>11</v>
      </c>
      <c r="D11">
        <v>11</v>
      </c>
      <c r="E11">
        <v>11</v>
      </c>
      <c r="F11">
        <v>11</v>
      </c>
      <c r="K11" t="s">
        <v>43</v>
      </c>
      <c r="Q11" t="str">
        <f t="shared" si="0"/>
        <v>9. kyu</v>
      </c>
      <c r="R11" s="2">
        <f>I3</f>
        <v>2800</v>
      </c>
    </row>
    <row r="12" spans="1:18" x14ac:dyDescent="0.25">
      <c r="B12">
        <v>1951</v>
      </c>
      <c r="C12">
        <v>12</v>
      </c>
      <c r="D12">
        <v>12</v>
      </c>
      <c r="E12">
        <v>12</v>
      </c>
      <c r="F12">
        <v>12</v>
      </c>
      <c r="K12" t="s">
        <v>44</v>
      </c>
      <c r="Q12" t="str">
        <f t="shared" si="0"/>
        <v>8. kyu</v>
      </c>
      <c r="R12" s="2">
        <f>I3</f>
        <v>2800</v>
      </c>
    </row>
    <row r="13" spans="1:18" x14ac:dyDescent="0.25">
      <c r="B13">
        <v>1952</v>
      </c>
      <c r="D13">
        <v>13</v>
      </c>
      <c r="E13">
        <v>13</v>
      </c>
      <c r="F13">
        <v>13</v>
      </c>
      <c r="K13" t="s">
        <v>45</v>
      </c>
      <c r="Q13" t="str">
        <f t="shared" si="0"/>
        <v>7. kyu</v>
      </c>
      <c r="R13" s="2">
        <f>I4</f>
        <v>3300</v>
      </c>
    </row>
    <row r="14" spans="1:18" x14ac:dyDescent="0.25">
      <c r="B14">
        <v>1953</v>
      </c>
      <c r="D14">
        <v>14</v>
      </c>
      <c r="E14">
        <v>14</v>
      </c>
      <c r="F14">
        <v>14</v>
      </c>
      <c r="K14" t="s">
        <v>46</v>
      </c>
      <c r="Q14" t="str">
        <f t="shared" si="0"/>
        <v>6. kyu</v>
      </c>
      <c r="R14" s="2">
        <f>I4</f>
        <v>3300</v>
      </c>
    </row>
    <row r="15" spans="1:18" x14ac:dyDescent="0.25">
      <c r="B15">
        <v>1954</v>
      </c>
      <c r="D15">
        <v>15</v>
      </c>
      <c r="E15">
        <v>15</v>
      </c>
      <c r="F15">
        <v>15</v>
      </c>
      <c r="K15" t="s">
        <v>47</v>
      </c>
      <c r="Q15" t="str">
        <f t="shared" si="0"/>
        <v>5. kyu</v>
      </c>
      <c r="R15" s="2">
        <f>I5</f>
        <v>3800</v>
      </c>
    </row>
    <row r="16" spans="1:18" x14ac:dyDescent="0.25">
      <c r="B16">
        <v>1955</v>
      </c>
      <c r="D16">
        <v>16</v>
      </c>
      <c r="E16">
        <v>16</v>
      </c>
      <c r="F16">
        <v>16</v>
      </c>
      <c r="K16" t="s">
        <v>48</v>
      </c>
      <c r="Q16" t="str">
        <f t="shared" si="0"/>
        <v>4. kyu</v>
      </c>
      <c r="R16" s="2">
        <f>I5</f>
        <v>3800</v>
      </c>
    </row>
    <row r="17" spans="2:18" x14ac:dyDescent="0.25">
      <c r="B17">
        <v>1956</v>
      </c>
      <c r="D17">
        <v>17</v>
      </c>
      <c r="E17">
        <v>17</v>
      </c>
      <c r="F17">
        <v>17</v>
      </c>
      <c r="K17" t="s">
        <v>49</v>
      </c>
      <c r="Q17" t="str">
        <f t="shared" si="0"/>
        <v>3. kyu</v>
      </c>
      <c r="R17" s="2">
        <f>I6</f>
        <v>4300</v>
      </c>
    </row>
    <row r="18" spans="2:18" x14ac:dyDescent="0.25">
      <c r="B18">
        <v>1957</v>
      </c>
      <c r="D18">
        <v>18</v>
      </c>
      <c r="E18">
        <v>18</v>
      </c>
      <c r="F18">
        <v>18</v>
      </c>
      <c r="K18" t="s">
        <v>50</v>
      </c>
      <c r="Q18" t="str">
        <f t="shared" si="0"/>
        <v>2. kyu</v>
      </c>
      <c r="R18" s="2">
        <f>I7</f>
        <v>4800</v>
      </c>
    </row>
    <row r="19" spans="2:18" x14ac:dyDescent="0.25">
      <c r="B19">
        <v>1958</v>
      </c>
      <c r="D19">
        <v>19</v>
      </c>
      <c r="E19">
        <v>19</v>
      </c>
      <c r="F19">
        <v>19</v>
      </c>
      <c r="K19" t="s">
        <v>62</v>
      </c>
      <c r="Q19" t="str">
        <f t="shared" si="0"/>
        <v>1. kyu</v>
      </c>
      <c r="R19" s="2">
        <v>6000</v>
      </c>
    </row>
    <row r="20" spans="2:18" x14ac:dyDescent="0.25">
      <c r="B20">
        <v>1959</v>
      </c>
      <c r="D20">
        <v>20</v>
      </c>
      <c r="E20">
        <v>20</v>
      </c>
      <c r="F20">
        <v>20</v>
      </c>
      <c r="K20" t="s">
        <v>51</v>
      </c>
      <c r="Q20" t="str">
        <f t="shared" ref="Q20:Q26" si="2">K20</f>
        <v>1. dan</v>
      </c>
      <c r="R20" s="45" t="s">
        <v>61</v>
      </c>
    </row>
    <row r="21" spans="2:18" x14ac:dyDescent="0.25">
      <c r="B21">
        <v>1960</v>
      </c>
      <c r="D21">
        <v>21</v>
      </c>
      <c r="E21">
        <v>21</v>
      </c>
      <c r="F21">
        <v>21</v>
      </c>
      <c r="K21" t="s">
        <v>52</v>
      </c>
      <c r="Q21" t="str">
        <f t="shared" si="2"/>
        <v>2. dan</v>
      </c>
      <c r="R21" s="45" t="s">
        <v>61</v>
      </c>
    </row>
    <row r="22" spans="2:18" x14ac:dyDescent="0.25">
      <c r="B22">
        <v>1961</v>
      </c>
      <c r="D22">
        <v>22</v>
      </c>
      <c r="E22">
        <v>22</v>
      </c>
      <c r="F22">
        <v>22</v>
      </c>
      <c r="K22" t="s">
        <v>53</v>
      </c>
      <c r="Q22" t="str">
        <f t="shared" si="2"/>
        <v>3. dan</v>
      </c>
      <c r="R22" s="45" t="s">
        <v>61</v>
      </c>
    </row>
    <row r="23" spans="2:18" x14ac:dyDescent="0.25">
      <c r="B23">
        <v>1962</v>
      </c>
      <c r="D23">
        <v>23</v>
      </c>
      <c r="E23">
        <v>23</v>
      </c>
      <c r="F23">
        <v>23</v>
      </c>
      <c r="K23" t="s">
        <v>54</v>
      </c>
      <c r="Q23" t="str">
        <f t="shared" si="2"/>
        <v>4. dan</v>
      </c>
      <c r="R23" s="45" t="s">
        <v>61</v>
      </c>
    </row>
    <row r="24" spans="2:18" x14ac:dyDescent="0.25">
      <c r="B24">
        <v>1963</v>
      </c>
      <c r="D24">
        <v>24</v>
      </c>
      <c r="E24">
        <v>24</v>
      </c>
      <c r="F24">
        <v>24</v>
      </c>
      <c r="K24" t="s">
        <v>55</v>
      </c>
      <c r="Q24" t="str">
        <f t="shared" si="2"/>
        <v>5. dan</v>
      </c>
      <c r="R24" s="45" t="s">
        <v>61</v>
      </c>
    </row>
    <row r="25" spans="2:18" x14ac:dyDescent="0.25">
      <c r="B25">
        <v>1964</v>
      </c>
      <c r="D25">
        <v>25</v>
      </c>
      <c r="F25">
        <v>25</v>
      </c>
      <c r="K25" t="s">
        <v>56</v>
      </c>
      <c r="Q25" t="str">
        <f t="shared" si="2"/>
        <v>6. dan</v>
      </c>
      <c r="R25" s="45" t="s">
        <v>61</v>
      </c>
    </row>
    <row r="26" spans="2:18" x14ac:dyDescent="0.25">
      <c r="B26">
        <v>1965</v>
      </c>
      <c r="D26">
        <v>26</v>
      </c>
      <c r="F26">
        <v>26</v>
      </c>
      <c r="K26" t="s">
        <v>57</v>
      </c>
      <c r="Q26" t="str">
        <f t="shared" si="2"/>
        <v>7. dan</v>
      </c>
      <c r="R26" s="45" t="s">
        <v>61</v>
      </c>
    </row>
    <row r="27" spans="2:18" x14ac:dyDescent="0.25">
      <c r="B27">
        <v>1966</v>
      </c>
      <c r="D27">
        <v>27</v>
      </c>
      <c r="F27">
        <v>27</v>
      </c>
      <c r="Q27" t="e">
        <f>#REF!</f>
        <v>#REF!</v>
      </c>
    </row>
    <row r="28" spans="2:18" x14ac:dyDescent="0.25">
      <c r="B28">
        <v>1967</v>
      </c>
      <c r="D28">
        <v>28</v>
      </c>
      <c r="F28">
        <v>28</v>
      </c>
    </row>
    <row r="29" spans="2:18" x14ac:dyDescent="0.25">
      <c r="B29">
        <v>1968</v>
      </c>
      <c r="D29">
        <v>29</v>
      </c>
      <c r="F29">
        <v>29</v>
      </c>
    </row>
    <row r="30" spans="2:18" x14ac:dyDescent="0.25">
      <c r="B30">
        <v>1969</v>
      </c>
      <c r="D30">
        <v>30</v>
      </c>
      <c r="F30">
        <v>30</v>
      </c>
    </row>
    <row r="31" spans="2:18" x14ac:dyDescent="0.25">
      <c r="B31">
        <v>1970</v>
      </c>
      <c r="D31">
        <v>31</v>
      </c>
      <c r="F31">
        <v>31</v>
      </c>
    </row>
    <row r="32" spans="2:18" x14ac:dyDescent="0.25">
      <c r="B32">
        <v>1971</v>
      </c>
      <c r="F32">
        <v>32</v>
      </c>
    </row>
    <row r="33" spans="2:6" x14ac:dyDescent="0.25">
      <c r="B33">
        <v>1972</v>
      </c>
      <c r="F33">
        <v>33</v>
      </c>
    </row>
    <row r="34" spans="2:6" x14ac:dyDescent="0.25">
      <c r="B34">
        <v>1973</v>
      </c>
      <c r="F34">
        <v>34</v>
      </c>
    </row>
    <row r="35" spans="2:6" x14ac:dyDescent="0.25">
      <c r="B35">
        <v>1974</v>
      </c>
      <c r="F35">
        <v>35</v>
      </c>
    </row>
    <row r="36" spans="2:6" x14ac:dyDescent="0.25">
      <c r="B36">
        <v>1975</v>
      </c>
      <c r="F36">
        <v>36</v>
      </c>
    </row>
    <row r="37" spans="2:6" x14ac:dyDescent="0.25">
      <c r="B37">
        <v>1976</v>
      </c>
      <c r="F37">
        <v>37</v>
      </c>
    </row>
    <row r="38" spans="2:6" x14ac:dyDescent="0.25">
      <c r="B38">
        <v>1977</v>
      </c>
      <c r="F38">
        <v>38</v>
      </c>
    </row>
    <row r="39" spans="2:6" x14ac:dyDescent="0.25">
      <c r="B39">
        <v>1978</v>
      </c>
      <c r="F39">
        <v>39</v>
      </c>
    </row>
    <row r="40" spans="2:6" x14ac:dyDescent="0.25">
      <c r="B40">
        <v>1979</v>
      </c>
      <c r="F40">
        <v>40</v>
      </c>
    </row>
    <row r="41" spans="2:6" x14ac:dyDescent="0.25">
      <c r="B41">
        <v>1980</v>
      </c>
      <c r="F41">
        <v>41</v>
      </c>
    </row>
    <row r="42" spans="2:6" x14ac:dyDescent="0.25">
      <c r="B42">
        <v>1981</v>
      </c>
      <c r="F42">
        <v>42</v>
      </c>
    </row>
    <row r="43" spans="2:6" x14ac:dyDescent="0.25">
      <c r="B43">
        <v>1982</v>
      </c>
      <c r="F43">
        <v>43</v>
      </c>
    </row>
    <row r="44" spans="2:6" x14ac:dyDescent="0.25">
      <c r="B44">
        <v>1983</v>
      </c>
      <c r="F44">
        <v>44</v>
      </c>
    </row>
    <row r="45" spans="2:6" x14ac:dyDescent="0.25">
      <c r="B45">
        <v>1984</v>
      </c>
      <c r="F45">
        <v>45</v>
      </c>
    </row>
    <row r="46" spans="2:6" x14ac:dyDescent="0.25">
      <c r="B46">
        <v>1985</v>
      </c>
      <c r="F46">
        <v>46</v>
      </c>
    </row>
    <row r="47" spans="2:6" x14ac:dyDescent="0.25">
      <c r="B47">
        <v>1986</v>
      </c>
      <c r="F47">
        <v>47</v>
      </c>
    </row>
    <row r="48" spans="2:6" x14ac:dyDescent="0.25">
      <c r="B48">
        <v>1987</v>
      </c>
      <c r="F48">
        <v>48</v>
      </c>
    </row>
    <row r="49" spans="2:6" x14ac:dyDescent="0.25">
      <c r="B49">
        <v>1988</v>
      </c>
      <c r="F49">
        <v>49</v>
      </c>
    </row>
    <row r="50" spans="2:6" x14ac:dyDescent="0.25">
      <c r="B50">
        <v>1989</v>
      </c>
      <c r="F50">
        <v>50</v>
      </c>
    </row>
    <row r="51" spans="2:6" x14ac:dyDescent="0.25">
      <c r="B51">
        <v>1990</v>
      </c>
      <c r="F51">
        <v>51</v>
      </c>
    </row>
    <row r="52" spans="2:6" x14ac:dyDescent="0.25">
      <c r="B52">
        <v>1991</v>
      </c>
      <c r="F52">
        <v>52</v>
      </c>
    </row>
    <row r="53" spans="2:6" x14ac:dyDescent="0.25">
      <c r="B53">
        <v>1992</v>
      </c>
      <c r="F53">
        <v>53</v>
      </c>
    </row>
    <row r="54" spans="2:6" x14ac:dyDescent="0.25">
      <c r="B54">
        <v>1993</v>
      </c>
      <c r="F54">
        <v>54</v>
      </c>
    </row>
    <row r="55" spans="2:6" x14ac:dyDescent="0.25">
      <c r="B55">
        <v>1994</v>
      </c>
      <c r="F55">
        <v>55</v>
      </c>
    </row>
    <row r="56" spans="2:6" x14ac:dyDescent="0.25">
      <c r="B56">
        <v>1995</v>
      </c>
      <c r="F56">
        <v>56</v>
      </c>
    </row>
    <row r="57" spans="2:6" x14ac:dyDescent="0.25">
      <c r="B57">
        <v>1996</v>
      </c>
      <c r="F57">
        <v>57</v>
      </c>
    </row>
    <row r="58" spans="2:6" x14ac:dyDescent="0.25">
      <c r="B58">
        <v>1997</v>
      </c>
      <c r="F58">
        <v>58</v>
      </c>
    </row>
    <row r="59" spans="2:6" x14ac:dyDescent="0.25">
      <c r="B59">
        <v>1998</v>
      </c>
      <c r="F59">
        <v>59</v>
      </c>
    </row>
    <row r="60" spans="2:6" x14ac:dyDescent="0.25">
      <c r="B60">
        <v>1999</v>
      </c>
    </row>
    <row r="61" spans="2:6" x14ac:dyDescent="0.25">
      <c r="B61">
        <v>2000</v>
      </c>
    </row>
    <row r="62" spans="2:6" x14ac:dyDescent="0.25">
      <c r="B62">
        <v>2001</v>
      </c>
    </row>
    <row r="63" spans="2:6" x14ac:dyDescent="0.25">
      <c r="B63">
        <v>2002</v>
      </c>
    </row>
    <row r="64" spans="2:6" x14ac:dyDescent="0.25">
      <c r="B64">
        <v>2003</v>
      </c>
    </row>
    <row r="65" spans="2:2" x14ac:dyDescent="0.25">
      <c r="B65">
        <v>2004</v>
      </c>
    </row>
    <row r="66" spans="2:2" x14ac:dyDescent="0.25">
      <c r="B66">
        <v>2005</v>
      </c>
    </row>
    <row r="67" spans="2:2" x14ac:dyDescent="0.25">
      <c r="B67">
        <v>2006</v>
      </c>
    </row>
    <row r="68" spans="2:2" x14ac:dyDescent="0.25">
      <c r="B68">
        <v>2007</v>
      </c>
    </row>
    <row r="69" spans="2:2" x14ac:dyDescent="0.25">
      <c r="B69">
        <v>2008</v>
      </c>
    </row>
    <row r="70" spans="2:2" x14ac:dyDescent="0.25">
      <c r="B70">
        <v>2009</v>
      </c>
    </row>
    <row r="71" spans="2:2" x14ac:dyDescent="0.25">
      <c r="B71">
        <v>2010</v>
      </c>
    </row>
    <row r="72" spans="2:2" x14ac:dyDescent="0.25">
      <c r="B72">
        <v>2011</v>
      </c>
    </row>
    <row r="73" spans="2:2" x14ac:dyDescent="0.25">
      <c r="B73">
        <v>2012</v>
      </c>
    </row>
    <row r="74" spans="2:2" x14ac:dyDescent="0.25">
      <c r="B74">
        <v>2013</v>
      </c>
    </row>
    <row r="75" spans="2:2" x14ac:dyDescent="0.25">
      <c r="B75">
        <v>2014</v>
      </c>
    </row>
    <row r="76" spans="2:2" x14ac:dyDescent="0.25">
      <c r="B76">
        <v>2015</v>
      </c>
    </row>
    <row r="77" spans="2:2" x14ac:dyDescent="0.25">
      <c r="B77">
        <v>2016</v>
      </c>
    </row>
    <row r="78" spans="2:2" x14ac:dyDescent="0.25">
      <c r="B78">
        <v>2017</v>
      </c>
    </row>
    <row r="79" spans="2:2" x14ac:dyDescent="0.25">
      <c r="B79">
        <v>2018</v>
      </c>
    </row>
    <row r="80" spans="2:2" x14ac:dyDescent="0.25">
      <c r="B80">
        <v>2019</v>
      </c>
    </row>
    <row r="81" spans="2:2" x14ac:dyDescent="0.25">
      <c r="B81">
        <v>2020</v>
      </c>
    </row>
    <row r="82" spans="2:2" x14ac:dyDescent="0.25">
      <c r="B82">
        <v>2021</v>
      </c>
    </row>
    <row r="83" spans="2:2" x14ac:dyDescent="0.25">
      <c r="B83">
        <v>2022</v>
      </c>
    </row>
    <row r="84" spans="2:2" x14ac:dyDescent="0.25">
      <c r="B84">
        <v>2023</v>
      </c>
    </row>
    <row r="85" spans="2:2" x14ac:dyDescent="0.25">
      <c r="B85">
        <v>2024</v>
      </c>
    </row>
    <row r="86" spans="2:2" x14ac:dyDescent="0.25">
      <c r="B86">
        <v>2025</v>
      </c>
    </row>
    <row r="87" spans="2:2" x14ac:dyDescent="0.25">
      <c r="B87">
        <v>2026</v>
      </c>
    </row>
  </sheetData>
  <pageMargins left="0.7" right="0.7" top="0.75" bottom="0.75" header="0.3" footer="0.3"/>
  <pageSetup paperSize="9" orientation="portrait" r:id="rId1"/>
  <headerFooter>
    <oddHeader>&amp;L&amp;"Arial"&amp;8&amp;K000000INTERNAL&amp;1#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1 C I U x a G W e y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V r o m Z o B n W S j D x O z 8 c 3 M Q 8 g b A e V A s k i C N s 6 l O S W l R a l 2 G a W 6 H q E 2 + j C u j T 7 U C 3 Y A U E s D B B Q A A g A I A J t Q i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U I h T K I p H u A 4 A A A A R A A A A E w A c A E Z v c m 1 1 b G F z L 1 N l Y 3 R p b 2 4 x L m 0 g o h g A K K A U A A A A A A A A A A A A A A A A A A A A A A A A A A A A K 0 5 N L s n M z 1 M I h t C G 1 g B Q S w E C L Q A U A A I A C A C b U I h T F o Z Z 7 K U A A A D 1 A A A A E g A A A A A A A A A A A A A A A A A A A A A A Q 2 9 u Z m l n L 1 B h Y 2 t h Z 2 U u e G 1 s U E s B A i 0 A F A A C A A g A m 1 C I U w / K 6 a u k A A A A 6 Q A A A B M A A A A A A A A A A A A A A A A A 8 Q A A A F t D b 2 5 0 Z W 5 0 X 1 R 5 c G V z X S 5 4 b W x Q S w E C L Q A U A A I A C A C b U I h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h l R r u / M 5 0 S P 8 A W l O 8 Q s O g A A A A A C A A A A A A A Q Z g A A A A E A A C A A A A C H W / Q N 0 E 7 c p D D h k q f + r z 6 q s + i 4 f L A 9 3 x M Y M e u J W L 2 q d w A A A A A O g A A A A A I A A C A A A A C c t U T u 4 X G 3 a d x 5 m J Y h G 5 4 N W i k s 8 D C l k 5 v Y 3 n w c 8 m P x R 1 A A A A C 1 x 0 i W f X k p I W j U Z r 0 I 8 N D p z h u E + G r T n L / f B l E Y v j f e E M g Y q g O m g Y Y J a d / j i 9 n k 0 i a k I p K 0 D 4 B T 5 K 4 k 1 k T Y A S D t / c 8 B 7 z 9 C X I D H H M j X v C n l E U A A A A C b T Y W a r u 2 k x 6 I 8 G j C e O U J Z P J A t D 6 a Y x t X C Q B n / l 2 w H B A w m t J U 8 + 2 R 9 J u O 0 h K W 5 T q S F 8 t P / W h P R 1 8 / z B 2 Z m G t t e < / D a t a M a s h u p > 
</file>

<file path=customXml/itemProps1.xml><?xml version="1.0" encoding="utf-8"?>
<ds:datastoreItem xmlns:ds="http://schemas.openxmlformats.org/officeDocument/2006/customXml" ds:itemID="{222E7BA2-B37E-4ABA-9C6F-E9A5434C39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18</vt:i4>
      </vt:variant>
    </vt:vector>
  </HeadingPairs>
  <TitlesOfParts>
    <vt:vector size="20" baseType="lpstr">
      <vt:lpstr>Munka1</vt:lpstr>
      <vt:lpstr>Munka2</vt:lpstr>
      <vt:lpstr>dátum</vt:lpstr>
      <vt:lpstr>ev</vt:lpstr>
      <vt:lpstr>Munka1!Év</vt:lpstr>
      <vt:lpstr>Év</vt:lpstr>
      <vt:lpstr>fokozat</vt:lpstr>
      <vt:lpstr>Hónap</vt:lpstr>
      <vt:lpstr>Munka1!IgenNem</vt:lpstr>
      <vt:lpstr>Kivárásiidő</vt:lpstr>
      <vt:lpstr>Nap</vt:lpstr>
      <vt:lpstr>Óra</vt:lpstr>
      <vt:lpstr>Munka1!Övfokozat</vt:lpstr>
      <vt:lpstr>övfokozat</vt:lpstr>
      <vt:lpstr>Munka1!ÖVfokozatok</vt:lpstr>
      <vt:lpstr>Perc</vt:lpstr>
      <vt:lpstr>Munka1!regisztációsdíj</vt:lpstr>
      <vt:lpstr>Munka1!Regisztrációsdíj</vt:lpstr>
      <vt:lpstr>Regisztrációsdíj</vt:lpstr>
      <vt:lpstr>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2022-06-12T02:16:27Z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2021-12-13T08:15:18Z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de9082e3-d6b6-4f6e-a336-5e269fc8a5af</vt:lpwstr>
  </property>
  <property fmtid="{D5CDD505-2E9C-101B-9397-08002B2CF9AE}" pid="8" name="MSIP_Label_b1c9b508-7c6e-42bd-bedf-808292653d6c_ContentBits">
    <vt:lpwstr>3</vt:lpwstr>
  </property>
</Properties>
</file>